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U Agenda veřejných zakázek\3 - VZ dle § 29\1 - Rozpracované\6. 2022_5300_ÚSB_SKZO\03 - Výzva k podání nabídky\02. K uveřejnění\"/>
    </mc:Choice>
  </mc:AlternateContent>
  <xr:revisionPtr revIDLastSave="0" documentId="8_{DE572215-89B6-4CCF-AE9E-01738B4D585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" sheetId="4" r:id="rId1"/>
    <sheet name="EPS" sheetId="1" r:id="rId2"/>
  </sheets>
  <externalReferences>
    <externalReference r:id="rId3"/>
    <externalReference r:id="rId4"/>
  </externalReferences>
  <definedNames>
    <definedName name="cisloobjektu">'[1]Krycí list'!$A$5</definedName>
    <definedName name="cislostavby">'[1]Krycí list'!$A$7</definedName>
    <definedName name="Dodavka">[1]Rekapitulace!$G$27</definedName>
    <definedName name="Dodavka0">'[2]SO-01'!#REF!</definedName>
    <definedName name="HSV">[1]Rekapitulace!$E$27</definedName>
    <definedName name="HSV0">'[2]SO-01'!#REF!</definedName>
    <definedName name="HZS">[1]Rekapitulace!$I$27</definedName>
    <definedName name="HZS0">'[2]SO-01'!#REF!</definedName>
    <definedName name="Mont">[1]Rekapitulace!$H$27</definedName>
    <definedName name="Montaz0">'[2]SO-01'!#REF!</definedName>
    <definedName name="nazevobjektu">'[1]Krycí list'!$C$5</definedName>
    <definedName name="nazevstavby">'[1]Krycí list'!$C$7</definedName>
    <definedName name="PocetMJ">'[1]Krycí list'!$G$6</definedName>
    <definedName name="Projektant">'[1]Krycí list'!$C$8</definedName>
    <definedName name="PSV">[1]Rekapitulace!$F$27</definedName>
    <definedName name="PSV0">'[2]SO-01'!#REF!</definedName>
    <definedName name="SazbaDPH1">'[1]Krycí list'!$C$30</definedName>
    <definedName name="SazbaDPH2">'[1]Krycí list'!$C$32</definedName>
    <definedName name="Typ">'[2]SO-01'!#REF!</definedName>
    <definedName name="VRN">[1]Rekapitulace!$H$40</definedName>
    <definedName name="VRNKc">[1]Rekapitulace!#REF!</definedName>
    <definedName name="VRNnazev">[1]Rekapitulace!#REF!</definedName>
    <definedName name="VRNproc">[1]Rekapitulace!#REF!</definedName>
    <definedName name="VRNzakl">[1]Rekapitulace!#REF!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" l="1"/>
  <c r="F25" i="1"/>
  <c r="D32" i="1" l="1"/>
  <c r="F48" i="1"/>
  <c r="F20" i="1"/>
  <c r="F61" i="1" l="1"/>
  <c r="F60" i="1"/>
  <c r="F59" i="1"/>
  <c r="F58" i="1"/>
  <c r="F57" i="1"/>
  <c r="F56" i="1"/>
  <c r="F55" i="1"/>
  <c r="F54" i="1"/>
  <c r="F53" i="1"/>
  <c r="F52" i="1"/>
  <c r="F51" i="1" l="1"/>
  <c r="D24" i="1"/>
  <c r="F24" i="1" s="1"/>
  <c r="A9" i="1"/>
  <c r="A12" i="1" s="1"/>
  <c r="F9" i="1"/>
  <c r="D34" i="1"/>
  <c r="F34" i="1" s="1"/>
  <c r="D28" i="1"/>
  <c r="F28" i="1" s="1"/>
  <c r="D27" i="1"/>
  <c r="F27" i="1" s="1"/>
  <c r="F35" i="1"/>
  <c r="F33" i="1"/>
  <c r="F29" i="1"/>
  <c r="F49" i="1"/>
  <c r="F46" i="1"/>
  <c r="F45" i="1"/>
  <c r="F44" i="1"/>
  <c r="F43" i="1"/>
  <c r="F42" i="1"/>
  <c r="F41" i="1"/>
  <c r="F40" i="1"/>
  <c r="F39" i="1"/>
  <c r="D47" i="1" l="1"/>
  <c r="F47" i="1" s="1"/>
  <c r="F38" i="1" s="1"/>
  <c r="D36" i="1"/>
  <c r="F36" i="1" s="1"/>
  <c r="F30" i="1"/>
  <c r="B6" i="4"/>
  <c r="F32" i="1" l="1"/>
  <c r="F31" i="1"/>
  <c r="F19" i="1"/>
  <c r="B2" i="4"/>
  <c r="B1" i="4"/>
  <c r="F12" i="1"/>
  <c r="F21" i="1"/>
  <c r="F18" i="1"/>
  <c r="F17" i="1"/>
  <c r="F16" i="1"/>
  <c r="F15" i="1"/>
  <c r="F14" i="1"/>
  <c r="F13" i="1"/>
  <c r="F23" i="1" l="1"/>
  <c r="F11" i="1"/>
  <c r="F8" i="1"/>
  <c r="A13" i="1" l="1"/>
  <c r="A14" i="1" s="1"/>
  <c r="A15" i="1" s="1"/>
  <c r="A16" i="1" s="1"/>
  <c r="A17" i="1" s="1"/>
  <c r="A18" i="1" s="1"/>
  <c r="F7" i="1"/>
  <c r="F6" i="1" l="1"/>
  <c r="F5" i="1" s="1"/>
  <c r="C6" i="4" s="1"/>
  <c r="A19" i="1"/>
  <c r="A20" i="1" l="1"/>
  <c r="A21" i="1" s="1"/>
  <c r="A24" i="1" s="1"/>
  <c r="A25" i="1" s="1"/>
  <c r="C9" i="4"/>
  <c r="C11" i="4" s="1"/>
  <c r="C13" i="4" s="1"/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9" i="1" s="1"/>
  <c r="A40" i="1" s="1"/>
  <c r="A41" i="1" s="1"/>
  <c r="A42" i="1" s="1"/>
  <c r="A43" i="1" s="1"/>
  <c r="A44" i="1" s="1"/>
  <c r="A45" i="1" s="1"/>
  <c r="A46" i="1" s="1"/>
  <c r="A47" i="1" s="1"/>
  <c r="A48" i="1" l="1"/>
  <c r="A49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</calcChain>
</file>

<file path=xl/sharedStrings.xml><?xml version="1.0" encoding="utf-8"?>
<sst xmlns="http://schemas.openxmlformats.org/spreadsheetml/2006/main" count="112" uniqueCount="66">
  <si>
    <t>Poř.</t>
  </si>
  <si>
    <t>Popis</t>
  </si>
  <si>
    <t>MJ</t>
  </si>
  <si>
    <t>Výměra</t>
  </si>
  <si>
    <t>Cena</t>
  </si>
  <si>
    <t>ks</t>
  </si>
  <si>
    <t>m</t>
  </si>
  <si>
    <t>Jedn. Cena</t>
  </si>
  <si>
    <t>hod</t>
  </si>
  <si>
    <t>Celkem bez DPH</t>
  </si>
  <si>
    <t>DPH 21%</t>
  </si>
  <si>
    <t>Celkem vč. DPH 21%</t>
  </si>
  <si>
    <t>REKAPITULACE</t>
  </si>
  <si>
    <t>Provizorní propojení kruhových linek EPS</t>
  </si>
  <si>
    <t xml:space="preserve">Krabice ohniodolná PH90-R </t>
  </si>
  <si>
    <t>Kabel JY(St)Y 1x2x0,8</t>
  </si>
  <si>
    <t>Práce spojené s provizorními propoji systému EPS</t>
  </si>
  <si>
    <t>Instalace krabice ohniodolné</t>
  </si>
  <si>
    <t>PVC lišta či trubka</t>
  </si>
  <si>
    <t>Instalace kabelu sdělovacího do lišty, trubky, či stávajícího kabelového žlabu</t>
  </si>
  <si>
    <t>Instalace PVC lišty, či trubky</t>
  </si>
  <si>
    <t>Provedení provizorního napojení kruhové linky v ohniodolné krabici</t>
  </si>
  <si>
    <t>Demontáž stávajícího automatického hlásiče EPS ze stropu, uskladnění, příprava na reinstalaci</t>
  </si>
  <si>
    <t>Demontáž stávajícího manuálního hlásiče EPS ze stěny, uskladnění, příprava na reinstalaci</t>
  </si>
  <si>
    <t>Demontáž stávající sirény systému EPS, uskladnění, příprava na reinstalaci</t>
  </si>
  <si>
    <t>Odpojení ovládání zámků RD3NP5, ošetření výstupu pro další použití</t>
  </si>
  <si>
    <t xml:space="preserve">Přeprogramování systému EPS na provizorní provoz </t>
  </si>
  <si>
    <t xml:space="preserve">Instalace automatického hlásiče na strop, včetně patice a zapojení </t>
  </si>
  <si>
    <t>Instalace tlačítkového hlásiče na stěnu</t>
  </si>
  <si>
    <t>Práce spojené se zprovozněním systému EPS</t>
  </si>
  <si>
    <t>Zapojení ovládání zámků RD3NP5</t>
  </si>
  <si>
    <t>Otevření ohniodolné krabice a následné přepojení kruhové linky</t>
  </si>
  <si>
    <t>Přeprogramování systému EPS na konečný stav</t>
  </si>
  <si>
    <t xml:space="preserve">Instalace kabelu sdělovacího na příchytky do trasy dle EN54 </t>
  </si>
  <si>
    <t>Dodávka komponentů EPS</t>
  </si>
  <si>
    <t>Automatický hlásič kombinovaný</t>
  </si>
  <si>
    <t>Tlačítkový hlásič manuální</t>
  </si>
  <si>
    <t>Siréna požární</t>
  </si>
  <si>
    <t>Instalace sirény požární</t>
  </si>
  <si>
    <t>Vstupní modul IM4 - 4 volně programovatelné vstupy</t>
  </si>
  <si>
    <t>Výstupní modul REL4 - 4 volně programovatelné výstupy</t>
  </si>
  <si>
    <t>Kabel PraflaDUR 2x1,5</t>
  </si>
  <si>
    <t>Příchytka požární dle EN54</t>
  </si>
  <si>
    <t>Automatický hlásič termodiferenciální</t>
  </si>
  <si>
    <t>Úpravy systému elektrické požární signalizace</t>
  </si>
  <si>
    <t>Ostatní náklady</t>
  </si>
  <si>
    <t>Dodavatelská / výrobní dokumentace</t>
  </si>
  <si>
    <t>kpl</t>
  </si>
  <si>
    <t>Koordinační funkční zkouška</t>
  </si>
  <si>
    <t>Výchozí revize</t>
  </si>
  <si>
    <t>Individuální zkoušky před uvedením do provozu</t>
  </si>
  <si>
    <t>Uvedení do provozu</t>
  </si>
  <si>
    <t>Zaškolení obsluhy</t>
  </si>
  <si>
    <t>Dokumentace skutečného provedení stavby</t>
  </si>
  <si>
    <t>paré</t>
  </si>
  <si>
    <t>Drobný instalační materiál</t>
  </si>
  <si>
    <t>Mimostaveništní doprava</t>
  </si>
  <si>
    <t>Zařízení staveniště</t>
  </si>
  <si>
    <t xml:space="preserve">Přeprogramování systému ALVIS na provizorní provoz </t>
  </si>
  <si>
    <t>Přeprogramování systému ALVIS na konečný stav</t>
  </si>
  <si>
    <t>Krabice pro modul</t>
  </si>
  <si>
    <t>Průchodka</t>
  </si>
  <si>
    <t>Instalace vstupně výstupního modulu do krabice, zapojení</t>
  </si>
  <si>
    <t>Hlásičová patice v základním provedení</t>
  </si>
  <si>
    <t>Úprava EPS v rámci stavebních úprav ve 3. a 4.NP</t>
  </si>
  <si>
    <t>STÁTNÍ TISKÁRNA CENIN - VZ I, Růžová 6, čp. 943, Praha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</si>
</sst>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_(#,##0&quot;.&quot;_);;;_(@_)"/>
    <numFmt numFmtId="165" formatCode="_(#,##0.0??;\-\ #,##0.0??;&quot;–&quot;???;_(@_)"/>
    <numFmt numFmtId="166" formatCode="_(#,##0_);[Red]\-\ #,##0_);&quot;–&quot;??;_(@_)"/>
    <numFmt numFmtId="167" formatCode="_(#,##0.00_);[Red]\-\ #,##0.00_);&quot;–&quot;??;_(@_)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color rgb="FF000080"/>
      <name val="Arial"/>
      <family val="2"/>
      <charset val="238"/>
    </font>
    <font>
      <sz val="10"/>
      <color rgb="FF000080"/>
      <name val="Arial CE"/>
      <charset val="238"/>
    </font>
    <font>
      <sz val="10"/>
      <name val="Arial"/>
      <family val="2"/>
      <charset val="238"/>
    </font>
    <font>
      <sz val="10"/>
      <color rgb="FF000080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indexed="18"/>
      <name val="Arial"/>
      <family val="2"/>
      <charset val="238"/>
    </font>
    <font>
      <sz val="10"/>
      <color indexed="18"/>
      <name val="Arial"/>
      <family val="2"/>
      <charset val="238"/>
    </font>
    <font>
      <b/>
      <sz val="11"/>
      <color rgb="FF000080"/>
      <name val="Arial"/>
      <family val="2"/>
      <charset val="238"/>
    </font>
    <font>
      <sz val="11"/>
      <color rgb="FF000080"/>
      <name val="Arial CE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sz val="9"/>
      <name val="Arial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sz val="10"/>
      <color indexed="53"/>
      <name val="Arial CE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6" fillId="0" borderId="0"/>
    <xf numFmtId="0" fontId="1" fillId="0" borderId="0"/>
    <xf numFmtId="44" fontId="1" fillId="0" borderId="0" applyFont="0" applyFill="0" applyBorder="0" applyAlignment="0" applyProtection="0"/>
    <xf numFmtId="0" fontId="21" fillId="0" borderId="0"/>
  </cellStyleXfs>
  <cellXfs count="66">
    <xf numFmtId="0" fontId="0" fillId="0" borderId="0" xfId="0"/>
    <xf numFmtId="164" fontId="2" fillId="0" borderId="0" xfId="1" applyNumberFormat="1" applyFont="1" applyAlignment="1"/>
    <xf numFmtId="49" fontId="2" fillId="0" borderId="0" xfId="1" applyNumberFormat="1" applyFont="1" applyAlignment="1"/>
    <xf numFmtId="49" fontId="2" fillId="0" borderId="0" xfId="0" applyNumberFormat="1" applyFont="1" applyAlignment="1" applyProtection="1"/>
    <xf numFmtId="165" fontId="2" fillId="0" borderId="0" xfId="1" applyNumberFormat="1" applyFont="1" applyFill="1" applyBorder="1" applyAlignment="1"/>
    <xf numFmtId="165" fontId="2" fillId="0" borderId="0" xfId="1" applyNumberFormat="1" applyFont="1" applyFill="1" applyBorder="1" applyAlignment="1" applyProtection="1">
      <protection locked="0"/>
    </xf>
    <xf numFmtId="166" fontId="2" fillId="0" borderId="0" xfId="1" applyNumberFormat="1" applyFont="1" applyAlignment="1"/>
    <xf numFmtId="0" fontId="3" fillId="0" borderId="0" xfId="1" applyFont="1"/>
    <xf numFmtId="0" fontId="2" fillId="0" borderId="0" xfId="1" applyNumberFormat="1" applyFont="1" applyAlignment="1">
      <alignment horizontal="left"/>
    </xf>
    <xf numFmtId="0" fontId="5" fillId="0" borderId="0" xfId="2" applyFont="1"/>
    <xf numFmtId="49" fontId="7" fillId="0" borderId="1" xfId="3" applyNumberFormat="1" applyFont="1" applyBorder="1" applyAlignment="1">
      <alignment horizontal="right"/>
    </xf>
    <xf numFmtId="0" fontId="7" fillId="0" borderId="1" xfId="3" applyNumberFormat="1" applyFont="1" applyBorder="1" applyAlignment="1">
      <alignment horizontal="left"/>
    </xf>
    <xf numFmtId="49" fontId="7" fillId="0" borderId="1" xfId="3" applyNumberFormat="1" applyFont="1" applyBorder="1" applyAlignment="1">
      <alignment horizontal="center"/>
    </xf>
    <xf numFmtId="49" fontId="7" fillId="0" borderId="1" xfId="3" applyNumberFormat="1" applyFont="1" applyBorder="1" applyAlignment="1" applyProtection="1">
      <alignment horizontal="center" wrapText="1"/>
      <protection locked="0"/>
    </xf>
    <xf numFmtId="0" fontId="8" fillId="0" borderId="0" xfId="3" applyFont="1"/>
    <xf numFmtId="49" fontId="7" fillId="0" borderId="0" xfId="3" applyNumberFormat="1" applyFont="1" applyAlignment="1">
      <alignment horizontal="right"/>
    </xf>
    <xf numFmtId="0" fontId="7" fillId="0" borderId="0" xfId="3" applyNumberFormat="1" applyFont="1" applyAlignment="1">
      <alignment horizontal="left" wrapText="1"/>
    </xf>
    <xf numFmtId="49" fontId="7" fillId="0" borderId="0" xfId="3" applyNumberFormat="1" applyFont="1" applyAlignment="1">
      <alignment horizontal="center"/>
    </xf>
    <xf numFmtId="49" fontId="7" fillId="0" borderId="0" xfId="3" applyNumberFormat="1" applyFont="1" applyAlignment="1" applyProtection="1">
      <alignment horizontal="right"/>
      <protection locked="0"/>
    </xf>
    <xf numFmtId="0" fontId="6" fillId="0" borderId="0" xfId="3"/>
    <xf numFmtId="164" fontId="9" fillId="2" borderId="0" xfId="1" applyNumberFormat="1" applyFont="1" applyFill="1" applyAlignment="1"/>
    <xf numFmtId="0" fontId="9" fillId="2" borderId="0" xfId="1" applyNumberFormat="1" applyFont="1" applyFill="1" applyAlignment="1">
      <alignment horizontal="left"/>
    </xf>
    <xf numFmtId="49" fontId="9" fillId="2" borderId="0" xfId="1" applyNumberFormat="1" applyFont="1" applyFill="1" applyAlignment="1">
      <alignment horizontal="center"/>
    </xf>
    <xf numFmtId="165" fontId="9" fillId="2" borderId="0" xfId="1" applyNumberFormat="1" applyFont="1" applyFill="1" applyBorder="1" applyAlignment="1"/>
    <xf numFmtId="165" fontId="9" fillId="2" borderId="0" xfId="1" applyNumberFormat="1" applyFont="1" applyFill="1" applyBorder="1" applyAlignment="1" applyProtection="1">
      <protection locked="0"/>
    </xf>
    <xf numFmtId="166" fontId="9" fillId="2" borderId="0" xfId="1" applyNumberFormat="1" applyFont="1" applyFill="1" applyAlignment="1"/>
    <xf numFmtId="0" fontId="10" fillId="0" borderId="0" xfId="1" applyFont="1"/>
    <xf numFmtId="164" fontId="7" fillId="0" borderId="0" xfId="3" applyNumberFormat="1" applyFont="1" applyAlignment="1"/>
    <xf numFmtId="0" fontId="7" fillId="0" borderId="0" xfId="3" applyNumberFormat="1" applyFont="1" applyAlignment="1">
      <alignment horizontal="left"/>
    </xf>
    <xf numFmtId="165" fontId="7" fillId="0" borderId="0" xfId="3" applyNumberFormat="1" applyFont="1" applyFill="1" applyBorder="1" applyAlignment="1"/>
    <xf numFmtId="167" fontId="7" fillId="0" borderId="0" xfId="3" applyNumberFormat="1" applyFont="1" applyAlignment="1" applyProtection="1">
      <protection locked="0"/>
    </xf>
    <xf numFmtId="166" fontId="7" fillId="0" borderId="0" xfId="3" applyNumberFormat="1" applyFont="1" applyAlignment="1"/>
    <xf numFmtId="0" fontId="7" fillId="0" borderId="0" xfId="3" applyFont="1"/>
    <xf numFmtId="164" fontId="11" fillId="0" borderId="2" xfId="3" applyNumberFormat="1" applyFont="1" applyBorder="1" applyAlignment="1">
      <alignment horizontal="right" vertical="top"/>
    </xf>
    <xf numFmtId="0" fontId="11" fillId="0" borderId="2" xfId="4" applyNumberFormat="1" applyFont="1" applyBorder="1" applyAlignment="1">
      <alignment horizontal="left" vertical="top" wrapText="1"/>
    </xf>
    <xf numFmtId="49" fontId="11" fillId="0" borderId="2" xfId="3" applyNumberFormat="1" applyFont="1" applyBorder="1" applyAlignment="1">
      <alignment horizontal="center" vertical="top"/>
    </xf>
    <xf numFmtId="165" fontId="12" fillId="0" borderId="2" xfId="3" applyNumberFormat="1" applyFont="1" applyFill="1" applyBorder="1" applyAlignment="1">
      <alignment horizontal="right" vertical="top"/>
    </xf>
    <xf numFmtId="167" fontId="11" fillId="0" borderId="3" xfId="3" applyNumberFormat="1" applyFont="1" applyBorder="1" applyAlignment="1" applyProtection="1">
      <alignment horizontal="right" vertical="top"/>
      <protection locked="0"/>
    </xf>
    <xf numFmtId="166" fontId="11" fillId="0" borderId="2" xfId="3" applyNumberFormat="1" applyFont="1" applyBorder="1" applyAlignment="1">
      <alignment horizontal="right" vertical="top"/>
    </xf>
    <xf numFmtId="0" fontId="13" fillId="0" borderId="0" xfId="3" applyFont="1"/>
    <xf numFmtId="0" fontId="11" fillId="0" borderId="2" xfId="3" applyNumberFormat="1" applyFont="1" applyBorder="1" applyAlignment="1">
      <alignment horizontal="left" vertical="top" wrapText="1"/>
    </xf>
    <xf numFmtId="0" fontId="6" fillId="0" borderId="0" xfId="3" applyProtection="1">
      <protection locked="0"/>
    </xf>
    <xf numFmtId="0" fontId="0" fillId="0" borderId="0" xfId="0" applyFill="1"/>
    <xf numFmtId="0" fontId="14" fillId="0" borderId="0" xfId="0" applyFont="1" applyFill="1"/>
    <xf numFmtId="44" fontId="15" fillId="0" borderId="0" xfId="0" applyNumberFormat="1" applyFont="1" applyFill="1" applyAlignment="1">
      <alignment horizontal="center"/>
    </xf>
    <xf numFmtId="44" fontId="14" fillId="0" borderId="0" xfId="0" applyNumberFormat="1" applyFont="1" applyFill="1"/>
    <xf numFmtId="0" fontId="16" fillId="0" borderId="0" xfId="0" applyFont="1" applyFill="1"/>
    <xf numFmtId="0" fontId="19" fillId="0" borderId="0" xfId="0" applyFont="1" applyFill="1"/>
    <xf numFmtId="0" fontId="18" fillId="0" borderId="0" xfId="0" applyFont="1" applyFill="1"/>
    <xf numFmtId="44" fontId="20" fillId="0" borderId="9" xfId="5" applyFont="1" applyFill="1" applyBorder="1"/>
    <xf numFmtId="44" fontId="4" fillId="0" borderId="0" xfId="0" applyNumberFormat="1" applyFont="1" applyFill="1"/>
    <xf numFmtId="44" fontId="18" fillId="0" borderId="10" xfId="0" applyNumberFormat="1" applyFont="1" applyFill="1" applyBorder="1"/>
    <xf numFmtId="0" fontId="11" fillId="0" borderId="2" xfId="3" applyNumberFormat="1" applyFont="1" applyFill="1" applyBorder="1" applyAlignment="1">
      <alignment horizontal="left" vertical="top" wrapText="1"/>
    </xf>
    <xf numFmtId="49" fontId="11" fillId="0" borderId="2" xfId="3" applyNumberFormat="1" applyFont="1" applyFill="1" applyBorder="1" applyAlignment="1">
      <alignment horizontal="center" vertical="top"/>
    </xf>
    <xf numFmtId="166" fontId="11" fillId="0" borderId="2" xfId="3" applyNumberFormat="1" applyFont="1" applyFill="1" applyBorder="1" applyAlignment="1">
      <alignment horizontal="right" vertical="top"/>
    </xf>
    <xf numFmtId="0" fontId="7" fillId="0" borderId="0" xfId="3" applyNumberFormat="1" applyFont="1" applyFill="1" applyAlignment="1">
      <alignment horizontal="left"/>
    </xf>
    <xf numFmtId="49" fontId="7" fillId="0" borderId="0" xfId="3" applyNumberFormat="1" applyFont="1" applyFill="1" applyAlignment="1">
      <alignment horizontal="center"/>
    </xf>
    <xf numFmtId="49" fontId="11" fillId="0" borderId="2" xfId="4" applyNumberFormat="1" applyFont="1" applyFill="1" applyBorder="1" applyAlignment="1">
      <alignment horizontal="left" vertical="top" wrapText="1"/>
    </xf>
    <xf numFmtId="49" fontId="11" fillId="0" borderId="2" xfId="6" applyNumberFormat="1" applyFont="1" applyFill="1" applyBorder="1" applyAlignment="1">
      <alignment horizontal="center" vertical="top"/>
    </xf>
    <xf numFmtId="165" fontId="12" fillId="0" borderId="2" xfId="4" applyNumberFormat="1" applyFont="1" applyFill="1" applyBorder="1" applyAlignment="1">
      <alignment horizontal="right" vertical="top"/>
    </xf>
    <xf numFmtId="0" fontId="17" fillId="0" borderId="4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6" xfId="0" applyFont="1" applyFill="1" applyBorder="1" applyAlignment="1">
      <alignment vertical="center" wrapText="1"/>
    </xf>
    <xf numFmtId="0" fontId="17" fillId="0" borderId="7" xfId="0" applyFont="1" applyFill="1" applyBorder="1" applyAlignment="1">
      <alignment vertical="center" wrapText="1"/>
    </xf>
    <xf numFmtId="0" fontId="18" fillId="3" borderId="8" xfId="0" applyFont="1" applyFill="1" applyBorder="1" applyAlignment="1">
      <alignment vertical="center" wrapText="1"/>
    </xf>
    <xf numFmtId="44" fontId="18" fillId="3" borderId="9" xfId="0" applyNumberFormat="1" applyFont="1" applyFill="1" applyBorder="1" applyAlignment="1">
      <alignment vertical="center" wrapText="1"/>
    </xf>
  </cellXfs>
  <cellStyles count="7">
    <cellStyle name="Měna 2" xfId="5" xr:uid="{00000000-0005-0000-0000-000000000000}"/>
    <cellStyle name="Normální" xfId="0" builtinId="0"/>
    <cellStyle name="Normální 2" xfId="3" xr:uid="{00000000-0005-0000-0000-000002000000}"/>
    <cellStyle name="Normální 2 2" xfId="1" xr:uid="{00000000-0005-0000-0000-000003000000}"/>
    <cellStyle name="normální 2_Profese" xfId="4" xr:uid="{00000000-0005-0000-0000-000004000000}"/>
    <cellStyle name="Normální 256" xfId="2" xr:uid="{00000000-0005-0000-0000-000005000000}"/>
    <cellStyle name="normální_ProfeseT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SPH\Fas&#225;da%20objekt%20&#269;.p.49\N&#225;kladov&#225;%20&#269;&#225;st%20komplet%20&#269;.p.49%2025.8.2014\N&#225;kladov&#225;%20&#269;&#225;st%20komplet%20&#269;.p.49\Oprava%20fas&#225;dy%20&#269;p.49%20-%20rozpo&#269;e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6\2.2.KJandourek\HRAD\051_Lv&#237;%20dv&#367;r\DPS\SO-01%20Oprava%20objektu%20Lv&#237;%20dv&#367;r\D.1.4.e.0.0.1%20VV%20SLP%20Lv&#237;%20dv&#367;r%20P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5">
          <cell r="A5" t="str">
            <v>01</v>
          </cell>
          <cell r="C5" t="str">
            <v>Oprava fasád a  úprava vstup.schodiště</v>
          </cell>
        </row>
        <row r="6">
          <cell r="G6">
            <v>0</v>
          </cell>
        </row>
        <row r="7">
          <cell r="A7" t="str">
            <v>20140049</v>
          </cell>
          <cell r="C7" t="str">
            <v>Pražský hrad  čp.49</v>
          </cell>
        </row>
        <row r="8">
          <cell r="C8" t="str">
            <v>Ing.Michal Janík</v>
          </cell>
        </row>
        <row r="30">
          <cell r="C30">
            <v>21</v>
          </cell>
        </row>
        <row r="32">
          <cell r="C32">
            <v>0</v>
          </cell>
        </row>
      </sheetData>
      <sheetData sheetId="1" refreshError="1">
        <row r="27">
          <cell r="E27">
            <v>1560693.5537508002</v>
          </cell>
          <cell r="F27">
            <v>377581.62880000001</v>
          </cell>
          <cell r="G27">
            <v>0</v>
          </cell>
          <cell r="H27">
            <v>41000</v>
          </cell>
          <cell r="I27">
            <v>25000</v>
          </cell>
        </row>
        <row r="40">
          <cell r="H40">
            <v>207015.81314365761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O-01"/>
      <sheetName val="SO-0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workbookViewId="0">
      <selection activeCell="L22" sqref="L22"/>
    </sheetView>
  </sheetViews>
  <sheetFormatPr defaultRowHeight="15" x14ac:dyDescent="0.25"/>
  <cols>
    <col min="1" max="1" width="4.7109375" customWidth="1"/>
    <col min="2" max="2" width="52.28515625" customWidth="1"/>
    <col min="3" max="3" width="23.5703125" customWidth="1"/>
    <col min="4" max="4" width="13" hidden="1" customWidth="1"/>
  </cols>
  <sheetData>
    <row r="1" spans="1:11" s="7" customFormat="1" ht="21.6" customHeight="1" x14ac:dyDescent="0.25">
      <c r="A1" s="1"/>
      <c r="B1" s="3" t="str">
        <f>EPS!$B$1</f>
        <v>STÁTNÍ TISKÁRNA CENIN - VZ I, Růžová 6, čp. 943, Praha 1</v>
      </c>
      <c r="C1" s="4"/>
      <c r="D1" s="5"/>
      <c r="E1" s="6"/>
    </row>
    <row r="2" spans="1:11" s="9" customFormat="1" ht="21.6" customHeight="1" x14ac:dyDescent="0.25">
      <c r="A2" s="1"/>
      <c r="B2" s="8" t="str">
        <f>EPS!$B$2</f>
        <v>Úprava EPS v rámci stavebních úprav ve 3. a 4.NP</v>
      </c>
      <c r="C2" s="4"/>
      <c r="D2" s="5"/>
      <c r="E2" s="6"/>
    </row>
    <row r="3" spans="1:11" s="42" customFormat="1" ht="34.5" customHeight="1" x14ac:dyDescent="0.25">
      <c r="F3" s="46"/>
    </row>
    <row r="4" spans="1:11" s="42" customFormat="1" ht="15" customHeight="1" x14ac:dyDescent="0.25">
      <c r="B4" s="60" t="s">
        <v>12</v>
      </c>
      <c r="C4" s="61"/>
      <c r="F4" s="46"/>
    </row>
    <row r="5" spans="1:11" s="42" customFormat="1" ht="15" customHeight="1" x14ac:dyDescent="0.25">
      <c r="B5" s="62"/>
      <c r="C5" s="63"/>
      <c r="F5" s="46"/>
    </row>
    <row r="6" spans="1:11" s="42" customFormat="1" x14ac:dyDescent="0.25">
      <c r="B6" s="64" t="str">
        <f>EPS!B5</f>
        <v>Úpravy systému elektrické požární signalizace</v>
      </c>
      <c r="C6" s="65">
        <f>EPS!F5</f>
        <v>0</v>
      </c>
      <c r="F6" s="46"/>
    </row>
    <row r="7" spans="1:11" s="42" customFormat="1" x14ac:dyDescent="0.25">
      <c r="B7" s="64"/>
      <c r="C7" s="65"/>
      <c r="F7" s="46"/>
    </row>
    <row r="8" spans="1:11" s="42" customFormat="1" x14ac:dyDescent="0.25">
      <c r="B8" s="47"/>
      <c r="C8" s="47"/>
      <c r="F8" s="46"/>
    </row>
    <row r="9" spans="1:11" s="42" customFormat="1" x14ac:dyDescent="0.25">
      <c r="B9" s="48" t="s">
        <v>9</v>
      </c>
      <c r="C9" s="49">
        <f>SUM(C6:C7)</f>
        <v>0</v>
      </c>
      <c r="F9" s="46"/>
    </row>
    <row r="10" spans="1:11" s="42" customFormat="1" x14ac:dyDescent="0.25">
      <c r="B10" s="48"/>
      <c r="C10" s="48"/>
      <c r="F10" s="46"/>
    </row>
    <row r="11" spans="1:11" s="42" customFormat="1" x14ac:dyDescent="0.25">
      <c r="B11" s="48" t="s">
        <v>10</v>
      </c>
      <c r="C11" s="50">
        <f>C9*0.21</f>
        <v>0</v>
      </c>
      <c r="K11" s="46"/>
    </row>
    <row r="12" spans="1:11" s="42" customFormat="1" ht="15.75" thickBot="1" x14ac:dyDescent="0.3">
      <c r="B12" s="48"/>
      <c r="C12" s="48"/>
      <c r="F12" s="46"/>
    </row>
    <row r="13" spans="1:11" s="42" customFormat="1" ht="15.75" thickBot="1" x14ac:dyDescent="0.3">
      <c r="B13" s="48" t="s">
        <v>11</v>
      </c>
      <c r="C13" s="51">
        <f>SUM(C9:C11)</f>
        <v>0</v>
      </c>
      <c r="F13" s="46"/>
    </row>
    <row r="14" spans="1:11" s="42" customFormat="1" x14ac:dyDescent="0.25">
      <c r="B14" s="43"/>
      <c r="C14" s="43"/>
      <c r="F14" s="46"/>
    </row>
    <row r="15" spans="1:11" s="42" customFormat="1" x14ac:dyDescent="0.25">
      <c r="B15"/>
      <c r="C15"/>
      <c r="F15" s="46"/>
    </row>
    <row r="16" spans="1:11" s="43" customFormat="1" ht="13.5" customHeight="1" x14ac:dyDescent="0.25">
      <c r="B16"/>
      <c r="C16"/>
      <c r="I16" s="44"/>
      <c r="J16" s="45"/>
    </row>
  </sheetData>
  <mergeCells count="3">
    <mergeCell ref="B4:C5"/>
    <mergeCell ref="B6:B7"/>
    <mergeCell ref="C6:C7"/>
  </mergeCells>
  <pageMargins left="0.31496062992125984" right="0.31496062992125984" top="0.78740157480314965" bottom="0.78740157480314965" header="0.31496062992125984" footer="0.31496062992125984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61"/>
  <sheetViews>
    <sheetView tabSelected="1" workbookViewId="0">
      <selection activeCell="B1" sqref="B1"/>
    </sheetView>
  </sheetViews>
  <sheetFormatPr defaultColWidth="9.140625" defaultRowHeight="12.75" outlineLevelRow="2" x14ac:dyDescent="0.2"/>
  <cols>
    <col min="1" max="1" width="5.140625" style="19" customWidth="1"/>
    <col min="2" max="2" width="59.28515625" style="19" customWidth="1"/>
    <col min="3" max="3" width="4.28515625" style="19" customWidth="1"/>
    <col min="4" max="4" width="13.28515625" style="19" customWidth="1"/>
    <col min="5" max="5" width="15.5703125" style="41" customWidth="1"/>
    <col min="6" max="6" width="18.140625" style="19" customWidth="1"/>
    <col min="7" max="16384" width="9.140625" style="19"/>
  </cols>
  <sheetData>
    <row r="1" spans="1:6" s="7" customFormat="1" ht="21.6" customHeight="1" x14ac:dyDescent="0.25">
      <c r="A1" s="1"/>
      <c r="B1" s="3" t="s">
        <v>65</v>
      </c>
      <c r="C1" s="2"/>
      <c r="D1" s="4"/>
      <c r="E1" s="5"/>
      <c r="F1" s="6"/>
    </row>
    <row r="2" spans="1:6" s="9" customFormat="1" ht="21.6" customHeight="1" x14ac:dyDescent="0.25">
      <c r="A2" s="1"/>
      <c r="B2" s="8" t="s">
        <v>64</v>
      </c>
      <c r="C2" s="2"/>
      <c r="D2" s="4"/>
      <c r="E2" s="5"/>
      <c r="F2" s="6"/>
    </row>
    <row r="3" spans="1:6" s="14" customFormat="1" ht="29.25" customHeight="1" thickBot="1" x14ac:dyDescent="0.25">
      <c r="A3" s="10" t="s">
        <v>0</v>
      </c>
      <c r="B3" s="11" t="s">
        <v>1</v>
      </c>
      <c r="C3" s="12" t="s">
        <v>2</v>
      </c>
      <c r="D3" s="10" t="s">
        <v>3</v>
      </c>
      <c r="E3" s="13" t="s">
        <v>7</v>
      </c>
      <c r="F3" s="10" t="s">
        <v>4</v>
      </c>
    </row>
    <row r="4" spans="1:6" ht="23.25" customHeight="1" x14ac:dyDescent="0.2">
      <c r="A4" s="15"/>
      <c r="B4" s="16"/>
      <c r="C4" s="17"/>
      <c r="D4" s="15"/>
      <c r="E4" s="18"/>
      <c r="F4" s="15"/>
    </row>
    <row r="5" spans="1:6" s="26" customFormat="1" ht="17.25" customHeight="1" x14ac:dyDescent="0.25">
      <c r="A5" s="20"/>
      <c r="B5" s="21" t="s">
        <v>44</v>
      </c>
      <c r="C5" s="22"/>
      <c r="D5" s="23"/>
      <c r="E5" s="24"/>
      <c r="F5" s="25">
        <f>F6+F11+F23+F38+F51</f>
        <v>0</v>
      </c>
    </row>
    <row r="6" spans="1:6" s="32" customFormat="1" ht="16.5" customHeight="1" x14ac:dyDescent="0.2">
      <c r="A6" s="27"/>
      <c r="B6" s="28" t="s">
        <v>13</v>
      </c>
      <c r="C6" s="17"/>
      <c r="D6" s="29"/>
      <c r="E6" s="30"/>
      <c r="F6" s="31">
        <f>SUBTOTAL(9,F7:F9)</f>
        <v>0</v>
      </c>
    </row>
    <row r="7" spans="1:6" s="39" customFormat="1" ht="12" outlineLevel="2" x14ac:dyDescent="0.2">
      <c r="A7" s="33">
        <v>1</v>
      </c>
      <c r="B7" s="34" t="s">
        <v>14</v>
      </c>
      <c r="C7" s="35" t="s">
        <v>5</v>
      </c>
      <c r="D7" s="36">
        <v>20</v>
      </c>
      <c r="E7" s="37">
        <v>0</v>
      </c>
      <c r="F7" s="38">
        <f>D7*E7</f>
        <v>0</v>
      </c>
    </row>
    <row r="8" spans="1:6" s="39" customFormat="1" ht="12" outlineLevel="2" x14ac:dyDescent="0.2">
      <c r="A8" s="33">
        <v>2</v>
      </c>
      <c r="B8" s="40" t="s">
        <v>15</v>
      </c>
      <c r="C8" s="35" t="s">
        <v>6</v>
      </c>
      <c r="D8" s="36">
        <v>400</v>
      </c>
      <c r="E8" s="37">
        <v>0</v>
      </c>
      <c r="F8" s="38">
        <f t="shared" ref="F8:F9" si="0">D8*E8</f>
        <v>0</v>
      </c>
    </row>
    <row r="9" spans="1:6" s="39" customFormat="1" ht="10.9" customHeight="1" outlineLevel="2" x14ac:dyDescent="0.2">
      <c r="A9" s="33">
        <f>A8+1</f>
        <v>3</v>
      </c>
      <c r="B9" s="40" t="s">
        <v>18</v>
      </c>
      <c r="C9" s="35" t="s">
        <v>6</v>
      </c>
      <c r="D9" s="36">
        <v>200</v>
      </c>
      <c r="E9" s="37">
        <v>0</v>
      </c>
      <c r="F9" s="38">
        <f t="shared" si="0"/>
        <v>0</v>
      </c>
    </row>
    <row r="10" spans="1:6" s="39" customFormat="1" ht="10.9" customHeight="1" outlineLevel="2" x14ac:dyDescent="0.2">
      <c r="A10" s="33"/>
      <c r="B10" s="40"/>
      <c r="C10" s="35"/>
      <c r="D10" s="36"/>
      <c r="E10" s="37">
        <v>0</v>
      </c>
      <c r="F10" s="38"/>
    </row>
    <row r="11" spans="1:6" s="39" customFormat="1" ht="12" outlineLevel="2" x14ac:dyDescent="0.2">
      <c r="A11" s="33"/>
      <c r="B11" s="28" t="s">
        <v>16</v>
      </c>
      <c r="C11" s="17"/>
      <c r="D11" s="29"/>
      <c r="E11" s="37">
        <v>0</v>
      </c>
      <c r="F11" s="31">
        <f>SUBTOTAL(9,F12:F21)</f>
        <v>0</v>
      </c>
    </row>
    <row r="12" spans="1:6" s="39" customFormat="1" ht="12" outlineLevel="2" x14ac:dyDescent="0.2">
      <c r="A12" s="33">
        <f>A9+1</f>
        <v>4</v>
      </c>
      <c r="B12" s="34" t="s">
        <v>17</v>
      </c>
      <c r="C12" s="35" t="s">
        <v>5</v>
      </c>
      <c r="D12" s="36">
        <v>20</v>
      </c>
      <c r="E12" s="37">
        <v>0</v>
      </c>
      <c r="F12" s="38">
        <f>D12*E12</f>
        <v>0</v>
      </c>
    </row>
    <row r="13" spans="1:6" s="39" customFormat="1" ht="12" outlineLevel="2" x14ac:dyDescent="0.2">
      <c r="A13" s="33">
        <f t="shared" ref="A13:A19" si="1">A12+1</f>
        <v>5</v>
      </c>
      <c r="B13" s="40" t="s">
        <v>20</v>
      </c>
      <c r="C13" s="35" t="s">
        <v>6</v>
      </c>
      <c r="D13" s="36">
        <v>200</v>
      </c>
      <c r="E13" s="37">
        <v>0</v>
      </c>
      <c r="F13" s="38">
        <f>D13*E13</f>
        <v>0</v>
      </c>
    </row>
    <row r="14" spans="1:6" s="39" customFormat="1" ht="24" outlineLevel="2" x14ac:dyDescent="0.2">
      <c r="A14" s="33">
        <f t="shared" si="1"/>
        <v>6</v>
      </c>
      <c r="B14" s="40" t="s">
        <v>19</v>
      </c>
      <c r="C14" s="35" t="s">
        <v>6</v>
      </c>
      <c r="D14" s="36">
        <v>400</v>
      </c>
      <c r="E14" s="37">
        <v>0</v>
      </c>
      <c r="F14" s="38">
        <f t="shared" ref="F14:F15" si="2">D14*E14</f>
        <v>0</v>
      </c>
    </row>
    <row r="15" spans="1:6" s="39" customFormat="1" ht="12" outlineLevel="2" x14ac:dyDescent="0.2">
      <c r="A15" s="33">
        <f t="shared" si="1"/>
        <v>7</v>
      </c>
      <c r="B15" s="40" t="s">
        <v>21</v>
      </c>
      <c r="C15" s="35" t="s">
        <v>5</v>
      </c>
      <c r="D15" s="36">
        <v>20</v>
      </c>
      <c r="E15" s="37">
        <v>0</v>
      </c>
      <c r="F15" s="38">
        <f t="shared" si="2"/>
        <v>0</v>
      </c>
    </row>
    <row r="16" spans="1:6" s="39" customFormat="1" ht="24" outlineLevel="2" x14ac:dyDescent="0.2">
      <c r="A16" s="33">
        <f t="shared" si="1"/>
        <v>8</v>
      </c>
      <c r="B16" s="40" t="s">
        <v>22</v>
      </c>
      <c r="C16" s="35" t="s">
        <v>5</v>
      </c>
      <c r="D16" s="36">
        <v>25</v>
      </c>
      <c r="E16" s="37">
        <v>0</v>
      </c>
      <c r="F16" s="38">
        <f t="shared" ref="F16" si="3">D16*E16</f>
        <v>0</v>
      </c>
    </row>
    <row r="17" spans="1:6" s="39" customFormat="1" ht="24" outlineLevel="2" x14ac:dyDescent="0.2">
      <c r="A17" s="33">
        <f t="shared" si="1"/>
        <v>9</v>
      </c>
      <c r="B17" s="40" t="s">
        <v>23</v>
      </c>
      <c r="C17" s="35" t="s">
        <v>5</v>
      </c>
      <c r="D17" s="36">
        <v>1</v>
      </c>
      <c r="E17" s="37">
        <v>0</v>
      </c>
      <c r="F17" s="38">
        <f>D17*E17</f>
        <v>0</v>
      </c>
    </row>
    <row r="18" spans="1:6" s="39" customFormat="1" ht="24" outlineLevel="2" x14ac:dyDescent="0.2">
      <c r="A18" s="33">
        <f t="shared" si="1"/>
        <v>10</v>
      </c>
      <c r="B18" s="40" t="s">
        <v>24</v>
      </c>
      <c r="C18" s="35" t="s">
        <v>5</v>
      </c>
      <c r="D18" s="36">
        <v>3</v>
      </c>
      <c r="E18" s="37">
        <v>0</v>
      </c>
      <c r="F18" s="38">
        <f>D18*E18</f>
        <v>0</v>
      </c>
    </row>
    <row r="19" spans="1:6" s="39" customFormat="1" ht="12" outlineLevel="2" x14ac:dyDescent="0.2">
      <c r="A19" s="33">
        <f t="shared" si="1"/>
        <v>11</v>
      </c>
      <c r="B19" s="40" t="s">
        <v>25</v>
      </c>
      <c r="C19" s="35" t="s">
        <v>5</v>
      </c>
      <c r="D19" s="36">
        <v>1</v>
      </c>
      <c r="E19" s="37">
        <v>0</v>
      </c>
      <c r="F19" s="38">
        <f t="shared" ref="F19:F21" si="4">D19*E19</f>
        <v>0</v>
      </c>
    </row>
    <row r="20" spans="1:6" s="39" customFormat="1" ht="12" outlineLevel="2" x14ac:dyDescent="0.2">
      <c r="A20" s="33">
        <f>A19+1</f>
        <v>12</v>
      </c>
      <c r="B20" s="40" t="s">
        <v>26</v>
      </c>
      <c r="C20" s="35" t="s">
        <v>8</v>
      </c>
      <c r="D20" s="36">
        <v>10</v>
      </c>
      <c r="E20" s="37">
        <v>0</v>
      </c>
      <c r="F20" s="38">
        <f t="shared" ref="F20" si="5">D20*E20</f>
        <v>0</v>
      </c>
    </row>
    <row r="21" spans="1:6" s="39" customFormat="1" ht="12" outlineLevel="2" x14ac:dyDescent="0.2">
      <c r="A21" s="33">
        <f>A20+1</f>
        <v>13</v>
      </c>
      <c r="B21" s="40" t="s">
        <v>58</v>
      </c>
      <c r="C21" s="35" t="s">
        <v>8</v>
      </c>
      <c r="D21" s="36">
        <v>8</v>
      </c>
      <c r="E21" s="37">
        <v>0</v>
      </c>
      <c r="F21" s="38">
        <f t="shared" si="4"/>
        <v>0</v>
      </c>
    </row>
    <row r="22" spans="1:6" s="39" customFormat="1" ht="12" outlineLevel="2" x14ac:dyDescent="0.2">
      <c r="A22" s="33"/>
      <c r="B22" s="52"/>
      <c r="C22" s="53"/>
      <c r="D22" s="36"/>
      <c r="E22" s="37">
        <v>0</v>
      </c>
      <c r="F22" s="54"/>
    </row>
    <row r="23" spans="1:6" s="32" customFormat="1" ht="16.5" customHeight="1" x14ac:dyDescent="0.2">
      <c r="A23" s="27"/>
      <c r="B23" s="28" t="s">
        <v>34</v>
      </c>
      <c r="C23" s="17"/>
      <c r="D23" s="29"/>
      <c r="E23" s="37">
        <v>0</v>
      </c>
      <c r="F23" s="31">
        <f>SUBTOTAL(9,F24:F36)</f>
        <v>0</v>
      </c>
    </row>
    <row r="24" spans="1:6" s="39" customFormat="1" ht="12" outlineLevel="2" x14ac:dyDescent="0.2">
      <c r="A24" s="33">
        <f>A21+1</f>
        <v>14</v>
      </c>
      <c r="B24" s="34" t="s">
        <v>35</v>
      </c>
      <c r="C24" s="35" t="s">
        <v>5</v>
      </c>
      <c r="D24" s="36">
        <f>D39-D16-D25</f>
        <v>2</v>
      </c>
      <c r="E24" s="37">
        <v>0</v>
      </c>
      <c r="F24" s="38">
        <f>D24*E24</f>
        <v>0</v>
      </c>
    </row>
    <row r="25" spans="1:6" s="39" customFormat="1" ht="12" outlineLevel="2" x14ac:dyDescent="0.2">
      <c r="A25" s="33">
        <f t="shared" ref="A25:A36" si="6">A24+1</f>
        <v>15</v>
      </c>
      <c r="B25" s="34" t="s">
        <v>43</v>
      </c>
      <c r="C25" s="35" t="s">
        <v>5</v>
      </c>
      <c r="D25" s="36">
        <v>1</v>
      </c>
      <c r="E25" s="37">
        <v>0</v>
      </c>
      <c r="F25" s="38">
        <f t="shared" ref="F25:F26" si="7">D25*E25</f>
        <v>0</v>
      </c>
    </row>
    <row r="26" spans="1:6" s="39" customFormat="1" ht="12" outlineLevel="2" x14ac:dyDescent="0.2">
      <c r="A26" s="33">
        <f t="shared" si="6"/>
        <v>16</v>
      </c>
      <c r="B26" s="34" t="s">
        <v>63</v>
      </c>
      <c r="C26" s="35" t="s">
        <v>5</v>
      </c>
      <c r="D26" s="36">
        <v>3</v>
      </c>
      <c r="E26" s="37">
        <v>0</v>
      </c>
      <c r="F26" s="38">
        <f t="shared" si="7"/>
        <v>0</v>
      </c>
    </row>
    <row r="27" spans="1:6" s="39" customFormat="1" ht="12" outlineLevel="2" x14ac:dyDescent="0.2">
      <c r="A27" s="33">
        <f t="shared" si="6"/>
        <v>17</v>
      </c>
      <c r="B27" s="40" t="s">
        <v>36</v>
      </c>
      <c r="C27" s="35" t="s">
        <v>5</v>
      </c>
      <c r="D27" s="36">
        <f>D40-D17</f>
        <v>2</v>
      </c>
      <c r="E27" s="37">
        <v>0</v>
      </c>
      <c r="F27" s="38">
        <f>D27*E27</f>
        <v>0</v>
      </c>
    </row>
    <row r="28" spans="1:6" s="39" customFormat="1" ht="12" outlineLevel="2" x14ac:dyDescent="0.2">
      <c r="A28" s="33">
        <f t="shared" si="6"/>
        <v>18</v>
      </c>
      <c r="B28" s="40" t="s">
        <v>37</v>
      </c>
      <c r="C28" s="35" t="s">
        <v>5</v>
      </c>
      <c r="D28" s="36">
        <f>D41-D18</f>
        <v>7</v>
      </c>
      <c r="E28" s="37">
        <v>0</v>
      </c>
      <c r="F28" s="38">
        <f t="shared" ref="F28:F30" si="8">D28*E28</f>
        <v>0</v>
      </c>
    </row>
    <row r="29" spans="1:6" s="39" customFormat="1" ht="12" outlineLevel="2" x14ac:dyDescent="0.2">
      <c r="A29" s="33">
        <f t="shared" si="6"/>
        <v>19</v>
      </c>
      <c r="B29" s="40" t="s">
        <v>39</v>
      </c>
      <c r="C29" s="35" t="s">
        <v>5</v>
      </c>
      <c r="D29" s="36">
        <v>4</v>
      </c>
      <c r="E29" s="37">
        <v>0</v>
      </c>
      <c r="F29" s="38">
        <f t="shared" si="8"/>
        <v>0</v>
      </c>
    </row>
    <row r="30" spans="1:6" s="39" customFormat="1" ht="12" outlineLevel="2" x14ac:dyDescent="0.2">
      <c r="A30" s="33">
        <f t="shared" si="6"/>
        <v>20</v>
      </c>
      <c r="B30" s="40" t="s">
        <v>40</v>
      </c>
      <c r="C30" s="35" t="s">
        <v>5</v>
      </c>
      <c r="D30" s="36">
        <v>4</v>
      </c>
      <c r="E30" s="37">
        <v>0</v>
      </c>
      <c r="F30" s="38">
        <f t="shared" si="8"/>
        <v>0</v>
      </c>
    </row>
    <row r="31" spans="1:6" s="39" customFormat="1" ht="12" outlineLevel="2" x14ac:dyDescent="0.2">
      <c r="A31" s="33">
        <f t="shared" si="6"/>
        <v>21</v>
      </c>
      <c r="B31" s="40" t="s">
        <v>60</v>
      </c>
      <c r="C31" s="35" t="s">
        <v>5</v>
      </c>
      <c r="D31" s="36">
        <v>8</v>
      </c>
      <c r="E31" s="37">
        <v>0</v>
      </c>
      <c r="F31" s="38">
        <f t="shared" ref="F31:F32" si="9">D31*E31</f>
        <v>0</v>
      </c>
    </row>
    <row r="32" spans="1:6" s="39" customFormat="1" ht="12" outlineLevel="2" x14ac:dyDescent="0.2">
      <c r="A32" s="33">
        <f t="shared" si="6"/>
        <v>22</v>
      </c>
      <c r="B32" s="40" t="s">
        <v>61</v>
      </c>
      <c r="C32" s="35" t="s">
        <v>5</v>
      </c>
      <c r="D32" s="36">
        <f>8*8</f>
        <v>64</v>
      </c>
      <c r="E32" s="37">
        <v>0</v>
      </c>
      <c r="F32" s="38">
        <f t="shared" si="9"/>
        <v>0</v>
      </c>
    </row>
    <row r="33" spans="1:6" s="39" customFormat="1" ht="12" outlineLevel="2" x14ac:dyDescent="0.2">
      <c r="A33" s="33">
        <f t="shared" si="6"/>
        <v>23</v>
      </c>
      <c r="B33" s="40" t="s">
        <v>15</v>
      </c>
      <c r="C33" s="35" t="s">
        <v>6</v>
      </c>
      <c r="D33" s="36">
        <v>600</v>
      </c>
      <c r="E33" s="37">
        <v>0</v>
      </c>
      <c r="F33" s="38">
        <f>D33*E33</f>
        <v>0</v>
      </c>
    </row>
    <row r="34" spans="1:6" s="39" customFormat="1" ht="12" outlineLevel="2" x14ac:dyDescent="0.2">
      <c r="A34" s="33">
        <f t="shared" si="6"/>
        <v>24</v>
      </c>
      <c r="B34" s="40" t="s">
        <v>41</v>
      </c>
      <c r="C34" s="35" t="s">
        <v>6</v>
      </c>
      <c r="D34" s="36">
        <f>15*30</f>
        <v>450</v>
      </c>
      <c r="E34" s="37">
        <v>0</v>
      </c>
      <c r="F34" s="38">
        <f>D34*E34</f>
        <v>0</v>
      </c>
    </row>
    <row r="35" spans="1:6" s="39" customFormat="1" ht="12" outlineLevel="2" x14ac:dyDescent="0.2">
      <c r="A35" s="33">
        <f t="shared" si="6"/>
        <v>25</v>
      </c>
      <c r="B35" s="40" t="s">
        <v>18</v>
      </c>
      <c r="C35" s="35" t="s">
        <v>6</v>
      </c>
      <c r="D35" s="36">
        <v>400</v>
      </c>
      <c r="E35" s="37">
        <v>0</v>
      </c>
      <c r="F35" s="38">
        <f t="shared" ref="F35:F36" si="10">D35*E35</f>
        <v>0</v>
      </c>
    </row>
    <row r="36" spans="1:6" s="39" customFormat="1" ht="12" outlineLevel="2" x14ac:dyDescent="0.2">
      <c r="A36" s="33">
        <f t="shared" si="6"/>
        <v>26</v>
      </c>
      <c r="B36" s="40" t="s">
        <v>42</v>
      </c>
      <c r="C36" s="35" t="s">
        <v>5</v>
      </c>
      <c r="D36" s="36">
        <f>D34*100/30</f>
        <v>1500</v>
      </c>
      <c r="E36" s="37">
        <v>0</v>
      </c>
      <c r="F36" s="38">
        <f t="shared" si="10"/>
        <v>0</v>
      </c>
    </row>
    <row r="37" spans="1:6" s="39" customFormat="1" ht="10.9" customHeight="1" outlineLevel="2" x14ac:dyDescent="0.2">
      <c r="A37" s="33"/>
      <c r="B37" s="40"/>
      <c r="C37" s="35"/>
      <c r="D37" s="36"/>
      <c r="E37" s="37">
        <v>0</v>
      </c>
      <c r="F37" s="38"/>
    </row>
    <row r="38" spans="1:6" s="39" customFormat="1" ht="12" outlineLevel="2" x14ac:dyDescent="0.2">
      <c r="A38" s="33"/>
      <c r="B38" s="28" t="s">
        <v>29</v>
      </c>
      <c r="C38" s="17"/>
      <c r="D38" s="29"/>
      <c r="E38" s="37">
        <v>0</v>
      </c>
      <c r="F38" s="31">
        <f>SUBTOTAL(9,F39:F50)</f>
        <v>0</v>
      </c>
    </row>
    <row r="39" spans="1:6" s="39" customFormat="1" ht="12" outlineLevel="2" x14ac:dyDescent="0.2">
      <c r="A39" s="33">
        <f>A36+1</f>
        <v>27</v>
      </c>
      <c r="B39" s="34" t="s">
        <v>27</v>
      </c>
      <c r="C39" s="35" t="s">
        <v>5</v>
      </c>
      <c r="D39" s="36">
        <v>28</v>
      </c>
      <c r="E39" s="37">
        <v>0</v>
      </c>
      <c r="F39" s="38">
        <f>D39*E39</f>
        <v>0</v>
      </c>
    </row>
    <row r="40" spans="1:6" s="39" customFormat="1" ht="12" outlineLevel="2" x14ac:dyDescent="0.2">
      <c r="A40" s="33">
        <f t="shared" ref="A40:A47" si="11">A39+1</f>
        <v>28</v>
      </c>
      <c r="B40" s="40" t="s">
        <v>28</v>
      </c>
      <c r="C40" s="35" t="s">
        <v>5</v>
      </c>
      <c r="D40" s="36">
        <v>3</v>
      </c>
      <c r="E40" s="37">
        <v>0</v>
      </c>
      <c r="F40" s="38">
        <f>D40*E40</f>
        <v>0</v>
      </c>
    </row>
    <row r="41" spans="1:6" s="39" customFormat="1" ht="12" outlineLevel="2" x14ac:dyDescent="0.2">
      <c r="A41" s="33">
        <f t="shared" si="11"/>
        <v>29</v>
      </c>
      <c r="B41" s="40" t="s">
        <v>38</v>
      </c>
      <c r="C41" s="35" t="s">
        <v>5</v>
      </c>
      <c r="D41" s="36">
        <v>10</v>
      </c>
      <c r="E41" s="37">
        <v>0</v>
      </c>
      <c r="F41" s="38">
        <f t="shared" ref="F41:F43" si="12">D41*E41</f>
        <v>0</v>
      </c>
    </row>
    <row r="42" spans="1:6" s="39" customFormat="1" ht="12" outlineLevel="2" x14ac:dyDescent="0.2">
      <c r="A42" s="33">
        <f t="shared" si="11"/>
        <v>30</v>
      </c>
      <c r="B42" s="40" t="s">
        <v>62</v>
      </c>
      <c r="C42" s="35" t="s">
        <v>5</v>
      </c>
      <c r="D42" s="36">
        <v>8</v>
      </c>
      <c r="E42" s="37">
        <v>0</v>
      </c>
      <c r="F42" s="38">
        <f t="shared" si="12"/>
        <v>0</v>
      </c>
    </row>
    <row r="43" spans="1:6" s="39" customFormat="1" ht="12" outlineLevel="2" x14ac:dyDescent="0.2">
      <c r="A43" s="33">
        <f t="shared" si="11"/>
        <v>31</v>
      </c>
      <c r="B43" s="40" t="s">
        <v>30</v>
      </c>
      <c r="C43" s="35" t="s">
        <v>5</v>
      </c>
      <c r="D43" s="36">
        <v>1</v>
      </c>
      <c r="E43" s="37">
        <v>0</v>
      </c>
      <c r="F43" s="38">
        <f t="shared" si="12"/>
        <v>0</v>
      </c>
    </row>
    <row r="44" spans="1:6" s="39" customFormat="1" ht="12" outlineLevel="2" x14ac:dyDescent="0.2">
      <c r="A44" s="33">
        <f t="shared" si="11"/>
        <v>32</v>
      </c>
      <c r="B44" s="34" t="s">
        <v>31</v>
      </c>
      <c r="C44" s="35" t="s">
        <v>5</v>
      </c>
      <c r="D44" s="36">
        <v>20</v>
      </c>
      <c r="E44" s="37">
        <v>0</v>
      </c>
      <c r="F44" s="38">
        <f>D44*E44</f>
        <v>0</v>
      </c>
    </row>
    <row r="45" spans="1:6" s="39" customFormat="1" ht="12" outlineLevel="2" x14ac:dyDescent="0.2">
      <c r="A45" s="33">
        <f t="shared" si="11"/>
        <v>33</v>
      </c>
      <c r="B45" s="40" t="s">
        <v>20</v>
      </c>
      <c r="C45" s="35" t="s">
        <v>6</v>
      </c>
      <c r="D45" s="36">
        <v>400</v>
      </c>
      <c r="E45" s="37">
        <v>0</v>
      </c>
      <c r="F45" s="38">
        <f>D45*E45</f>
        <v>0</v>
      </c>
    </row>
    <row r="46" spans="1:6" s="39" customFormat="1" ht="24" outlineLevel="2" x14ac:dyDescent="0.2">
      <c r="A46" s="33">
        <f t="shared" si="11"/>
        <v>34</v>
      </c>
      <c r="B46" s="40" t="s">
        <v>19</v>
      </c>
      <c r="C46" s="35" t="s">
        <v>6</v>
      </c>
      <c r="D46" s="36">
        <v>600</v>
      </c>
      <c r="E46" s="37">
        <v>0</v>
      </c>
      <c r="F46" s="38">
        <f t="shared" ref="F46:F49" si="13">D46*E46</f>
        <v>0</v>
      </c>
    </row>
    <row r="47" spans="1:6" s="39" customFormat="1" ht="12" outlineLevel="2" x14ac:dyDescent="0.2">
      <c r="A47" s="33">
        <f t="shared" si="11"/>
        <v>35</v>
      </c>
      <c r="B47" s="40" t="s">
        <v>33</v>
      </c>
      <c r="C47" s="35" t="s">
        <v>6</v>
      </c>
      <c r="D47" s="36">
        <f>D34</f>
        <v>450</v>
      </c>
      <c r="E47" s="37">
        <v>0</v>
      </c>
      <c r="F47" s="38">
        <f t="shared" ref="F47:F48" si="14">D47*E47</f>
        <v>0</v>
      </c>
    </row>
    <row r="48" spans="1:6" s="39" customFormat="1" ht="12" outlineLevel="2" x14ac:dyDescent="0.2">
      <c r="A48" s="33">
        <f>A47+1</f>
        <v>36</v>
      </c>
      <c r="B48" s="40" t="s">
        <v>32</v>
      </c>
      <c r="C48" s="35" t="s">
        <v>8</v>
      </c>
      <c r="D48" s="36">
        <v>20</v>
      </c>
      <c r="E48" s="37">
        <v>0</v>
      </c>
      <c r="F48" s="38">
        <f t="shared" si="14"/>
        <v>0</v>
      </c>
    </row>
    <row r="49" spans="1:6" s="39" customFormat="1" ht="12" outlineLevel="2" x14ac:dyDescent="0.2">
      <c r="A49" s="33">
        <f>A48+1</f>
        <v>37</v>
      </c>
      <c r="B49" s="40" t="s">
        <v>59</v>
      </c>
      <c r="C49" s="35" t="s">
        <v>8</v>
      </c>
      <c r="D49" s="36">
        <v>10</v>
      </c>
      <c r="E49" s="37">
        <v>0</v>
      </c>
      <c r="F49" s="38">
        <f t="shared" si="13"/>
        <v>0</v>
      </c>
    </row>
    <row r="50" spans="1:6" s="39" customFormat="1" ht="12" outlineLevel="2" x14ac:dyDescent="0.2">
      <c r="A50" s="33"/>
      <c r="B50" s="52"/>
      <c r="C50" s="53"/>
      <c r="D50" s="36"/>
      <c r="E50" s="37">
        <v>0</v>
      </c>
      <c r="F50" s="54"/>
    </row>
    <row r="51" spans="1:6" x14ac:dyDescent="0.2">
      <c r="A51" s="33"/>
      <c r="B51" s="55" t="s">
        <v>45</v>
      </c>
      <c r="C51" s="56"/>
      <c r="D51" s="29"/>
      <c r="E51" s="37">
        <v>0</v>
      </c>
      <c r="F51" s="31">
        <f>SUBTOTAL(9,F52:F62)</f>
        <v>0</v>
      </c>
    </row>
    <row r="52" spans="1:6" x14ac:dyDescent="0.2">
      <c r="A52" s="33">
        <f>A49+1</f>
        <v>38</v>
      </c>
      <c r="B52" s="57" t="s">
        <v>46</v>
      </c>
      <c r="C52" s="58" t="s">
        <v>47</v>
      </c>
      <c r="D52" s="59">
        <v>1</v>
      </c>
      <c r="E52" s="37">
        <v>0</v>
      </c>
      <c r="F52" s="54">
        <f t="shared" ref="F52:F61" si="15">D52*E52</f>
        <v>0</v>
      </c>
    </row>
    <row r="53" spans="1:6" x14ac:dyDescent="0.2">
      <c r="A53" s="33">
        <f>A52+1</f>
        <v>39</v>
      </c>
      <c r="B53" s="57" t="s">
        <v>48</v>
      </c>
      <c r="C53" s="58" t="s">
        <v>47</v>
      </c>
      <c r="D53" s="59">
        <v>1</v>
      </c>
      <c r="E53" s="37">
        <v>0</v>
      </c>
      <c r="F53" s="54">
        <f t="shared" si="15"/>
        <v>0</v>
      </c>
    </row>
    <row r="54" spans="1:6" x14ac:dyDescent="0.2">
      <c r="A54" s="33">
        <f t="shared" ref="A54:A57" si="16">A53+1</f>
        <v>40</v>
      </c>
      <c r="B54" s="52" t="s">
        <v>49</v>
      </c>
      <c r="C54" s="53" t="s">
        <v>47</v>
      </c>
      <c r="D54" s="36">
        <v>1</v>
      </c>
      <c r="E54" s="37">
        <v>0</v>
      </c>
      <c r="F54" s="54">
        <f t="shared" si="15"/>
        <v>0</v>
      </c>
    </row>
    <row r="55" spans="1:6" x14ac:dyDescent="0.2">
      <c r="A55" s="33">
        <f t="shared" si="16"/>
        <v>41</v>
      </c>
      <c r="B55" s="52" t="s">
        <v>50</v>
      </c>
      <c r="C55" s="53" t="s">
        <v>47</v>
      </c>
      <c r="D55" s="36">
        <v>1</v>
      </c>
      <c r="E55" s="37">
        <v>0</v>
      </c>
      <c r="F55" s="54">
        <f t="shared" si="15"/>
        <v>0</v>
      </c>
    </row>
    <row r="56" spans="1:6" x14ac:dyDescent="0.2">
      <c r="A56" s="33">
        <f>A55+1</f>
        <v>42</v>
      </c>
      <c r="B56" s="52" t="s">
        <v>51</v>
      </c>
      <c r="C56" s="53" t="s">
        <v>47</v>
      </c>
      <c r="D56" s="36">
        <v>1</v>
      </c>
      <c r="E56" s="37">
        <v>0</v>
      </c>
      <c r="F56" s="54">
        <f t="shared" si="15"/>
        <v>0</v>
      </c>
    </row>
    <row r="57" spans="1:6" x14ac:dyDescent="0.2">
      <c r="A57" s="33">
        <f t="shared" si="16"/>
        <v>43</v>
      </c>
      <c r="B57" s="52" t="s">
        <v>52</v>
      </c>
      <c r="C57" s="53" t="s">
        <v>47</v>
      </c>
      <c r="D57" s="36">
        <v>1</v>
      </c>
      <c r="E57" s="37">
        <v>0</v>
      </c>
      <c r="F57" s="54">
        <f t="shared" si="15"/>
        <v>0</v>
      </c>
    </row>
    <row r="58" spans="1:6" x14ac:dyDescent="0.2">
      <c r="A58" s="33">
        <f>A57+1</f>
        <v>44</v>
      </c>
      <c r="B58" s="52" t="s">
        <v>53</v>
      </c>
      <c r="C58" s="53" t="s">
        <v>54</v>
      </c>
      <c r="D58" s="36">
        <v>4</v>
      </c>
      <c r="E58" s="37">
        <v>0</v>
      </c>
      <c r="F58" s="54">
        <f t="shared" si="15"/>
        <v>0</v>
      </c>
    </row>
    <row r="59" spans="1:6" x14ac:dyDescent="0.2">
      <c r="A59" s="33">
        <f t="shared" ref="A59:A61" si="17">A58+1</f>
        <v>45</v>
      </c>
      <c r="B59" s="52" t="s">
        <v>55</v>
      </c>
      <c r="C59" s="53" t="s">
        <v>47</v>
      </c>
      <c r="D59" s="36">
        <v>1</v>
      </c>
      <c r="E59" s="37">
        <v>0</v>
      </c>
      <c r="F59" s="54">
        <f t="shared" si="15"/>
        <v>0</v>
      </c>
    </row>
    <row r="60" spans="1:6" x14ac:dyDescent="0.2">
      <c r="A60" s="33">
        <f t="shared" si="17"/>
        <v>46</v>
      </c>
      <c r="B60" s="52" t="s">
        <v>56</v>
      </c>
      <c r="C60" s="53" t="s">
        <v>47</v>
      </c>
      <c r="D60" s="36">
        <v>1</v>
      </c>
      <c r="E60" s="37">
        <v>0</v>
      </c>
      <c r="F60" s="54">
        <f t="shared" si="15"/>
        <v>0</v>
      </c>
    </row>
    <row r="61" spans="1:6" x14ac:dyDescent="0.2">
      <c r="A61" s="33">
        <f t="shared" si="17"/>
        <v>47</v>
      </c>
      <c r="B61" s="52" t="s">
        <v>57</v>
      </c>
      <c r="C61" s="53" t="s">
        <v>47</v>
      </c>
      <c r="D61" s="36">
        <v>1</v>
      </c>
      <c r="E61" s="37">
        <v>0</v>
      </c>
      <c r="F61" s="54">
        <f t="shared" si="15"/>
        <v>0</v>
      </c>
    </row>
  </sheetData>
  <pageMargins left="0.70866141732283472" right="0.70866141732283472" top="0.78740157480314965" bottom="0.78740157480314965" header="0.31496062992125984" footer="0.31496062992125984"/>
  <pageSetup paperSize="9" scale="6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arovyKod xmlns="b246a3c9-e8b6-4373-bafd-ef843f8c6aef" xsi:nil="true"/>
    <HashInit xmlns="b246a3c9-e8b6-4373-bafd-ef843f8c6aef" xsi:nil="true"/>
    <SIPFileSec xmlns="b246a3c9-e8b6-4373-bafd-ef843f8c6aef">Input</SIPFileSec>
    <Podrobnosti xmlns="b246a3c9-e8b6-4373-bafd-ef843f8c6aef" xsi:nil="true"/>
    <HashAlgorithm xmlns="b246a3c9-e8b6-4373-bafd-ef843f8c6aef" xsi:nil="true"/>
    <CisloJednaci xmlns="b246a3c9-e8b6-4373-bafd-ef843f8c6aef">STC/005300/ÚSB/2022/4</CisloJednaci>
    <NazevDokumentu xmlns="b246a3c9-e8b6-4373-bafd-ef843f8c6aef">Referátník _SKZO</NazevDokumentu>
    <Znacka xmlns="b246a3c9-e8b6-4373-bafd-ef843f8c6aef" xsi:nil="true"/>
    <HashValue xmlns="b246a3c9-e8b6-4373-bafd-ef843f8c6aef" xsi:nil="true"/>
    <JID xmlns="b246a3c9-e8b6-4373-bafd-ef843f8c6aef">R_STCSPS_0039604</JID>
    <IDExt xmlns="b246a3c9-e8b6-4373-bafd-ef843f8c6a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oubor DMS" ma:contentTypeID="0x010100617DA10A36FE5747AD151C4F74B1AC96005D754A2D668C1A4DA6900D66D8D3114F" ma:contentTypeVersion="8" ma:contentTypeDescription="Vytvoří nový dokument" ma:contentTypeScope="" ma:versionID="9ca284f01976b079886d6dabff016fdf">
  <xsd:schema xmlns:xsd="http://www.w3.org/2001/XMLSchema" xmlns:xs="http://www.w3.org/2001/XMLSchema" xmlns:p="http://schemas.microsoft.com/office/2006/metadata/properties" xmlns:ns2="b246a3c9-e8b6-4373-bafd-ef843f8c6aef" targetNamespace="http://schemas.microsoft.com/office/2006/metadata/properties" ma:root="true" ma:fieldsID="f85052d12e7ce8950999ffd46e5111ce" ns2:_="">
    <xsd:import namespace="b246a3c9-e8b6-4373-bafd-ef843f8c6aef"/>
    <xsd:element name="properties">
      <xsd:complexType>
        <xsd:sequence>
          <xsd:element name="documentManagement">
            <xsd:complexType>
              <xsd:all>
                <xsd:element ref="ns2:Podrobnosti" minOccurs="0"/>
                <xsd:element ref="ns2:SIPFileSec" minOccurs="0"/>
                <xsd:element ref="ns2:Znacka" minOccurs="0"/>
                <xsd:element ref="ns2:IDExt" minOccurs="0"/>
                <xsd:element ref="ns2:CarovyKod" minOccurs="0"/>
                <xsd:element ref="ns2:HashAlgorithm" minOccurs="0"/>
                <xsd:element ref="ns2:HashInit" minOccurs="0"/>
                <xsd:element ref="ns2:HashValue" minOccurs="0"/>
                <xsd:element ref="ns2:JID" minOccurs="0"/>
                <xsd:element ref="ns2:CisloJednaci" minOccurs="0"/>
                <xsd:element ref="ns2:NazevDokument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6a3c9-e8b6-4373-bafd-ef843f8c6aef" elementFormDefault="qualified">
    <xsd:import namespace="http://schemas.microsoft.com/office/2006/documentManagement/types"/>
    <xsd:import namespace="http://schemas.microsoft.com/office/infopath/2007/PartnerControls"/>
    <xsd:element name="Podrobnosti" ma:index="8" nillable="true" ma:displayName="Podrobnosti" ma:description="" ma:internalName="Podrobnosti">
      <xsd:simpleType>
        <xsd:restriction base="dms:Note"/>
      </xsd:simpleType>
    </xsd:element>
    <xsd:element name="SIPFileSec" ma:index="9" nillable="true" ma:displayName="SIPFileSec" ma:default="Input" ma:format="Dropdown" ma:internalName="SIPFileSec">
      <xsd:simpleType>
        <xsd:restriction base="dms:Choice">
          <xsd:enumeration value="Original"/>
          <xsd:enumeration value="Input"/>
          <xsd:enumeration value="Digitized"/>
          <xsd:enumeration value="Preview"/>
          <xsd:enumeration value="Migrated"/>
        </xsd:restriction>
      </xsd:simpleType>
    </xsd:element>
    <xsd:element name="Znacka" ma:index="10" nillable="true" ma:displayName="Značka" ma:format="Dropdown" ma:internalName="Znacka">
      <xsd:simpleType>
        <xsd:restriction base="dms:Choice">
          <xsd:enumeration value="Hlavní"/>
          <xsd:enumeration value="Příloha"/>
        </xsd:restriction>
      </xsd:simpleType>
    </xsd:element>
    <xsd:element name="IDExt" ma:index="11" nillable="true" ma:displayName="IDExt" ma:internalName="IDExt">
      <xsd:simpleType>
        <xsd:restriction base="dms:Text"/>
      </xsd:simpleType>
    </xsd:element>
    <xsd:element name="CarovyKod" ma:index="12" nillable="true" ma:displayName="Čárový kód" ma:indexed="true" ma:internalName="CarovyKod">
      <xsd:simpleType>
        <xsd:restriction base="dms:Text">
          <xsd:maxLength value="255"/>
        </xsd:restriction>
      </xsd:simpleType>
    </xsd:element>
    <xsd:element name="HashAlgorithm" ma:index="13" nillable="true" ma:displayName="HashAlgorithm" ma:description="" ma:internalName="HashAlgorithm">
      <xsd:simpleType>
        <xsd:restriction base="dms:Text">
          <xsd:maxLength value="255"/>
        </xsd:restriction>
      </xsd:simpleType>
    </xsd:element>
    <xsd:element name="HashInit" ma:index="14" nillable="true" ma:displayName="HashInit" ma:description="" ma:internalName="HashInit">
      <xsd:simpleType>
        <xsd:restriction base="dms:Text">
          <xsd:maxLength value="255"/>
        </xsd:restriction>
      </xsd:simpleType>
    </xsd:element>
    <xsd:element name="HashValue" ma:index="15" nillable="true" ma:displayName="HashValue" ma:description="" ma:internalName="HashValue">
      <xsd:simpleType>
        <xsd:restriction base="dms:Text">
          <xsd:maxLength value="255"/>
        </xsd:restriction>
      </xsd:simpleType>
    </xsd:element>
    <xsd:element name="JID" ma:index="16" nillable="true" ma:displayName="JID" ma:decimals="0" ma:internalName="JID">
      <xsd:simpleType>
        <xsd:restriction base="dms:Text"/>
      </xsd:simpleType>
    </xsd:element>
    <xsd:element name="CisloJednaci" ma:index="17" nillable="true" ma:displayName="Číslo jednací" ma:description="" ma:internalName="CisloJednaci">
      <xsd:simpleType>
        <xsd:restriction base="dms:Text">
          <xsd:maxLength value="255"/>
        </xsd:restriction>
      </xsd:simpleType>
    </xsd:element>
    <xsd:element name="NazevDokumentu" ma:index="18" nillable="true" ma:displayName="Název dokumentu" ma:description="" ma:internalName="NazevDokument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64D15B-60FF-4489-9B2C-FDA9272A5CBD}">
  <ds:schemaRefs>
    <ds:schemaRef ds:uri="http://schemas.microsoft.com/office/2006/metadata/properties"/>
    <ds:schemaRef ds:uri="http://schemas.microsoft.com/office/infopath/2007/PartnerControls"/>
    <ds:schemaRef ds:uri="b246a3c9-e8b6-4373-bafd-ef843f8c6aef"/>
  </ds:schemaRefs>
</ds:datastoreItem>
</file>

<file path=customXml/itemProps2.xml><?xml version="1.0" encoding="utf-8"?>
<ds:datastoreItem xmlns:ds="http://schemas.openxmlformats.org/officeDocument/2006/customXml" ds:itemID="{E3C79FB4-8918-4B03-9A91-AC633EF1C8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34406E8-AD70-451E-9C9B-7F3AAC4935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46a3c9-e8b6-4373-bafd-ef843f8c6a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EPS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KJandourek</dc:creator>
  <cp:lastModifiedBy>Vyskočilová Magdaléna</cp:lastModifiedBy>
  <cp:lastPrinted>2018-11-27T07:11:32Z</cp:lastPrinted>
  <dcterms:created xsi:type="dcterms:W3CDTF">2018-10-09T08:05:15Z</dcterms:created>
  <dcterms:modified xsi:type="dcterms:W3CDTF">2022-06-23T06:45:47Z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0x010100617DA10A36FE5747AD151C4F74B1AC96005D754A2D668C1A4DA6900D66D8D3114F</vt:lpwstr>
  </property>
</Properties>
</file>